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roman/Dropbox (MIT)/Manuscripts/Paper 2 -Effects of sex chromosomes on global gene expression/Supplemental Tables/"/>
    </mc:Choice>
  </mc:AlternateContent>
  <xr:revisionPtr revIDLastSave="0" documentId="13_ncr:1_{594D5DE5-4483-2B41-B632-660F16546204}" xr6:coauthVersionLast="47" xr6:coauthVersionMax="47" xr10:uidLastSave="{00000000-0000-0000-0000-000000000000}"/>
  <bookViews>
    <workbookView xWindow="27720" yWindow="6960" windowWidth="28800" windowHeight="17500" xr2:uid="{A7B92267-BD8B-0A4E-9C7E-F0C75E33D05E}"/>
  </bookViews>
  <sheets>
    <sheet name="S1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1" i="3" l="1"/>
  <c r="V8" i="3"/>
  <c r="V9" i="3"/>
  <c r="V10" i="3"/>
  <c r="V7" i="3"/>
  <c r="U8" i="3"/>
  <c r="U9" i="3"/>
  <c r="U10" i="3"/>
  <c r="U11" i="3"/>
  <c r="U7" i="3"/>
  <c r="Q11" i="3"/>
  <c r="N11" i="3"/>
  <c r="K11" i="3"/>
  <c r="H11" i="3"/>
  <c r="E11" i="3"/>
  <c r="T10" i="3"/>
  <c r="Q10" i="3"/>
  <c r="N10" i="3"/>
  <c r="K10" i="3"/>
  <c r="H10" i="3"/>
  <c r="E10" i="3"/>
  <c r="Q9" i="3"/>
  <c r="N9" i="3"/>
  <c r="K9" i="3"/>
  <c r="H9" i="3"/>
  <c r="E9" i="3"/>
  <c r="Q8" i="3"/>
  <c r="N8" i="3"/>
  <c r="K8" i="3"/>
  <c r="H8" i="3"/>
  <c r="E8" i="3"/>
  <c r="Q7" i="3"/>
  <c r="N7" i="3"/>
  <c r="K7" i="3"/>
  <c r="H7" i="3"/>
  <c r="E7" i="3"/>
  <c r="W7" i="3" l="1"/>
  <c r="T8" i="3"/>
  <c r="T9" i="3"/>
  <c r="W9" i="3"/>
  <c r="W10" i="3"/>
  <c r="W8" i="3"/>
  <c r="T7" i="3"/>
  <c r="T11" i="3"/>
  <c r="W11" i="3"/>
</calcChain>
</file>

<file path=xl/sharedStrings.xml><?xml version="1.0" encoding="utf-8"?>
<sst xmlns="http://schemas.openxmlformats.org/spreadsheetml/2006/main" count="40" uniqueCount="21">
  <si>
    <t>Category</t>
  </si>
  <si>
    <t>LCL</t>
  </si>
  <si>
    <t>X-responsive</t>
  </si>
  <si>
    <t>Y-responsive</t>
  </si>
  <si>
    <t>Fibroblast</t>
  </si>
  <si>
    <t>Autosomal genes</t>
  </si>
  <si>
    <t>Expressed genes</t>
  </si>
  <si>
    <t>Union of all categories:</t>
  </si>
  <si>
    <t>Xa-expressed genes</t>
  </si>
  <si>
    <t>Xa and Xi-expressed genes</t>
  </si>
  <si>
    <t>No call on XCI status</t>
  </si>
  <si>
    <t xml:space="preserve">Number of significant genes </t>
  </si>
  <si>
    <t>%</t>
  </si>
  <si>
    <t>Number of significant genes</t>
  </si>
  <si>
    <t>Sex-specific genome</t>
  </si>
  <si>
    <t>NPX Genes</t>
  </si>
  <si>
    <t>NPY genes</t>
  </si>
  <si>
    <t>PAR1 genes</t>
  </si>
  <si>
    <t>Genome-wide sum</t>
  </si>
  <si>
    <t>Table S12. Quantification of genome-wide response to Chr X and Y copy number in LCLs and fibroblasts, related to Figures 1 and 2</t>
  </si>
  <si>
    <t>Sex-shared 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</si>
</sst>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24" xfId="0" applyBorder="1"/>
    <xf numFmtId="0" fontId="0" fillId="0" borderId="9" xfId="0" applyBorder="1"/>
    <xf numFmtId="0" fontId="0" fillId="2" borderId="22" xfId="0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wrapText="1"/>
    </xf>
    <xf numFmtId="0" fontId="0" fillId="0" borderId="0" xfId="0" applyAlignment="1">
      <alignment wrapText="1"/>
    </xf>
    <xf numFmtId="164" fontId="0" fillId="2" borderId="24" xfId="0" applyNumberFormat="1" applyFill="1" applyBorder="1"/>
    <xf numFmtId="164" fontId="0" fillId="2" borderId="17" xfId="0" applyNumberFormat="1" applyFill="1" applyBorder="1"/>
    <xf numFmtId="164" fontId="0" fillId="2" borderId="9" xfId="0" applyNumberFormat="1" applyFill="1" applyBorder="1"/>
    <xf numFmtId="164" fontId="0" fillId="2" borderId="16" xfId="0" applyNumberFormat="1" applyFill="1" applyBorder="1"/>
    <xf numFmtId="164" fontId="0" fillId="0" borderId="0" xfId="0" applyNumberFormat="1"/>
    <xf numFmtId="0" fontId="1" fillId="2" borderId="19" xfId="0" applyFont="1" applyFill="1" applyBorder="1" applyAlignment="1">
      <alignment horizontal="center"/>
    </xf>
    <xf numFmtId="164" fontId="1" fillId="2" borderId="20" xfId="0" applyNumberFormat="1" applyFont="1" applyFill="1" applyBorder="1"/>
    <xf numFmtId="0" fontId="1" fillId="0" borderId="0" xfId="0" applyFont="1"/>
    <xf numFmtId="0" fontId="0" fillId="3" borderId="2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25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0" fontId="0" fillId="4" borderId="16" xfId="0" applyFill="1" applyBorder="1" applyAlignment="1">
      <alignment wrapText="1"/>
    </xf>
    <xf numFmtId="164" fontId="0" fillId="4" borderId="24" xfId="0" applyNumberFormat="1" applyFill="1" applyBorder="1"/>
    <xf numFmtId="164" fontId="0" fillId="4" borderId="17" xfId="0" applyNumberFormat="1" applyFill="1" applyBorder="1"/>
    <xf numFmtId="164" fontId="0" fillId="4" borderId="9" xfId="0" applyNumberFormat="1" applyFill="1" applyBorder="1"/>
    <xf numFmtId="164" fontId="0" fillId="4" borderId="16" xfId="0" applyNumberFormat="1" applyFill="1" applyBorder="1"/>
    <xf numFmtId="164" fontId="1" fillId="4" borderId="20" xfId="0" applyNumberFormat="1" applyFont="1" applyFill="1" applyBorder="1"/>
    <xf numFmtId="0" fontId="0" fillId="5" borderId="2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wrapText="1"/>
    </xf>
    <xf numFmtId="0" fontId="0" fillId="5" borderId="1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0" fillId="5" borderId="24" xfId="0" applyNumberFormat="1" applyFill="1" applyBorder="1"/>
    <xf numFmtId="0" fontId="0" fillId="5" borderId="1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5" borderId="17" xfId="0" applyNumberFormat="1" applyFill="1" applyBorder="1"/>
    <xf numFmtId="164" fontId="0" fillId="5" borderId="9" xfId="0" applyNumberFormat="1" applyFill="1" applyBorder="1"/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64" fontId="0" fillId="5" borderId="16" xfId="0" applyNumberFormat="1" applyFill="1" applyBorder="1"/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164" fontId="1" fillId="5" borderId="20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C8BE-8118-2C4D-AC07-AC20F432BE94}">
  <dimension ref="A1:W12"/>
  <sheetViews>
    <sheetView tabSelected="1" zoomScale="94" workbookViewId="0">
      <selection activeCell="C31" sqref="C31"/>
    </sheetView>
  </sheetViews>
  <sheetFormatPr baseColWidth="10" defaultRowHeight="16" x14ac:dyDescent="0.2"/>
  <cols>
    <col min="1" max="1" width="11.5" customWidth="1"/>
    <col min="2" max="2" width="14.1640625" customWidth="1"/>
    <col min="3" max="3" width="12.1640625" style="1" customWidth="1"/>
    <col min="4" max="4" width="14" style="1" customWidth="1"/>
    <col min="5" max="5" width="9.33203125" style="1" customWidth="1"/>
    <col min="6" max="6" width="13.5" style="1" customWidth="1"/>
    <col min="7" max="7" width="14.33203125" style="1" customWidth="1"/>
    <col min="8" max="8" width="7.1640625" style="1" customWidth="1"/>
    <col min="9" max="9" width="11.6640625" customWidth="1"/>
    <col min="10" max="10" width="14" customWidth="1"/>
    <col min="11" max="11" width="9.33203125" customWidth="1"/>
    <col min="12" max="12" width="11" customWidth="1"/>
    <col min="13" max="13" width="13.5" customWidth="1"/>
    <col min="14" max="14" width="7.83203125" customWidth="1"/>
    <col min="15" max="15" width="10.33203125" customWidth="1"/>
    <col min="16" max="16" width="13.6640625" customWidth="1"/>
    <col min="17" max="17" width="6.33203125" customWidth="1"/>
    <col min="18" max="18" width="10.33203125" customWidth="1"/>
    <col min="19" max="19" width="13.6640625" customWidth="1"/>
    <col min="20" max="20" width="6.5" customWidth="1"/>
    <col min="21" max="21" width="10.33203125" customWidth="1"/>
    <col min="22" max="22" width="13.6640625" customWidth="1"/>
    <col min="23" max="23" width="5.33203125" customWidth="1"/>
  </cols>
  <sheetData>
    <row r="1" spans="1:23" x14ac:dyDescent="0.2">
      <c r="A1" s="22" t="s">
        <v>19</v>
      </c>
    </row>
    <row r="2" spans="1:23" ht="17" thickBot="1" x14ac:dyDescent="0.25"/>
    <row r="3" spans="1:23" ht="17" thickBot="1" x14ac:dyDescent="0.25">
      <c r="C3" s="118" t="s">
        <v>20</v>
      </c>
      <c r="D3" s="119"/>
      <c r="E3" s="119"/>
      <c r="F3" s="119"/>
      <c r="G3" s="119"/>
      <c r="H3" s="120"/>
      <c r="I3" s="121" t="s">
        <v>14</v>
      </c>
      <c r="J3" s="122"/>
      <c r="K3" s="122"/>
      <c r="L3" s="122"/>
      <c r="M3" s="122"/>
      <c r="N3" s="122"/>
      <c r="O3" s="122"/>
      <c r="P3" s="122"/>
      <c r="Q3" s="123"/>
    </row>
    <row r="4" spans="1:23" ht="17" thickBot="1" x14ac:dyDescent="0.25">
      <c r="A4" s="124" t="s">
        <v>0</v>
      </c>
      <c r="B4" s="125"/>
      <c r="C4" s="109" t="s">
        <v>5</v>
      </c>
      <c r="D4" s="110"/>
      <c r="E4" s="111"/>
      <c r="F4" s="133" t="s">
        <v>15</v>
      </c>
      <c r="G4" s="134"/>
      <c r="H4" s="134"/>
      <c r="I4" s="134"/>
      <c r="J4" s="134"/>
      <c r="K4" s="134"/>
      <c r="L4" s="134"/>
      <c r="M4" s="134"/>
      <c r="N4" s="135"/>
      <c r="O4" s="112" t="s">
        <v>16</v>
      </c>
      <c r="P4" s="113"/>
      <c r="Q4" s="114"/>
      <c r="R4" s="97" t="s">
        <v>17</v>
      </c>
      <c r="S4" s="98"/>
      <c r="T4" s="99"/>
      <c r="U4" s="103" t="s">
        <v>18</v>
      </c>
      <c r="V4" s="104"/>
      <c r="W4" s="105"/>
    </row>
    <row r="5" spans="1:23" x14ac:dyDescent="0.2">
      <c r="A5" s="126"/>
      <c r="B5" s="127"/>
      <c r="C5" s="130"/>
      <c r="D5" s="131"/>
      <c r="E5" s="132"/>
      <c r="F5" s="109" t="s">
        <v>8</v>
      </c>
      <c r="G5" s="110"/>
      <c r="H5" s="111"/>
      <c r="I5" s="112" t="s">
        <v>9</v>
      </c>
      <c r="J5" s="113"/>
      <c r="K5" s="114"/>
      <c r="L5" s="112" t="s">
        <v>10</v>
      </c>
      <c r="M5" s="113"/>
      <c r="N5" s="115"/>
      <c r="O5" s="136"/>
      <c r="P5" s="137"/>
      <c r="Q5" s="138"/>
      <c r="R5" s="100"/>
      <c r="S5" s="101"/>
      <c r="T5" s="102"/>
      <c r="U5" s="106"/>
      <c r="V5" s="107"/>
      <c r="W5" s="108"/>
    </row>
    <row r="6" spans="1:23" s="14" customFormat="1" ht="52" thickBot="1" x14ac:dyDescent="0.25">
      <c r="A6" s="128"/>
      <c r="B6" s="129"/>
      <c r="C6" s="25" t="s">
        <v>6</v>
      </c>
      <c r="D6" s="26" t="s">
        <v>13</v>
      </c>
      <c r="E6" s="27" t="s">
        <v>12</v>
      </c>
      <c r="F6" s="25" t="s">
        <v>6</v>
      </c>
      <c r="G6" s="26" t="s">
        <v>11</v>
      </c>
      <c r="H6" s="27" t="s">
        <v>12</v>
      </c>
      <c r="I6" s="43" t="s">
        <v>6</v>
      </c>
      <c r="J6" s="44" t="s">
        <v>13</v>
      </c>
      <c r="K6" s="45" t="s">
        <v>12</v>
      </c>
      <c r="L6" s="43" t="s">
        <v>6</v>
      </c>
      <c r="M6" s="44" t="s">
        <v>13</v>
      </c>
      <c r="N6" s="46" t="s">
        <v>12</v>
      </c>
      <c r="O6" s="43" t="s">
        <v>6</v>
      </c>
      <c r="P6" s="44" t="s">
        <v>13</v>
      </c>
      <c r="Q6" s="65" t="s">
        <v>12</v>
      </c>
      <c r="R6" s="73" t="s">
        <v>6</v>
      </c>
      <c r="S6" s="74" t="s">
        <v>13</v>
      </c>
      <c r="T6" s="75" t="s">
        <v>12</v>
      </c>
      <c r="U6" s="11" t="s">
        <v>6</v>
      </c>
      <c r="V6" s="12" t="s">
        <v>13</v>
      </c>
      <c r="W6" s="13" t="s">
        <v>12</v>
      </c>
    </row>
    <row r="7" spans="1:23" x14ac:dyDescent="0.2">
      <c r="A7" s="116" t="s">
        <v>1</v>
      </c>
      <c r="B7" s="4" t="s">
        <v>2</v>
      </c>
      <c r="C7" s="28">
        <v>11034</v>
      </c>
      <c r="D7" s="29">
        <v>1993</v>
      </c>
      <c r="E7" s="30">
        <f>100*(D7/C7)</f>
        <v>18.062352727931845</v>
      </c>
      <c r="F7" s="28">
        <v>282</v>
      </c>
      <c r="G7" s="29">
        <v>57</v>
      </c>
      <c r="H7" s="30">
        <f>100*(G7/F7)</f>
        <v>20.212765957446805</v>
      </c>
      <c r="I7" s="47">
        <v>53</v>
      </c>
      <c r="J7" s="48">
        <v>39</v>
      </c>
      <c r="K7" s="49">
        <f>100*(J7/I7)</f>
        <v>73.584905660377359</v>
      </c>
      <c r="L7" s="47">
        <v>33</v>
      </c>
      <c r="M7" s="48">
        <v>9</v>
      </c>
      <c r="N7" s="50">
        <f>100*(M7/L7)</f>
        <v>27.27272727272727</v>
      </c>
      <c r="O7" s="47">
        <v>13</v>
      </c>
      <c r="P7" s="48">
        <v>0</v>
      </c>
      <c r="Q7" s="66">
        <f>100*(P7/O7)</f>
        <v>0</v>
      </c>
      <c r="R7" s="76">
        <v>12</v>
      </c>
      <c r="S7" s="77">
        <v>12</v>
      </c>
      <c r="T7" s="78">
        <f>100*(S7/R7)</f>
        <v>100</v>
      </c>
      <c r="U7" s="9">
        <f>SUM(C7,F7,I7,L7,O7, R7)</f>
        <v>11427</v>
      </c>
      <c r="V7" s="8">
        <f>SUM(D7,G7,J7,M7,P7,S7)</f>
        <v>2110</v>
      </c>
      <c r="W7" s="15">
        <f>100*(V7/U7)</f>
        <v>18.46503894285464</v>
      </c>
    </row>
    <row r="8" spans="1:23" ht="17" thickBot="1" x14ac:dyDescent="0.25">
      <c r="A8" s="117"/>
      <c r="B8" s="3" t="s">
        <v>3</v>
      </c>
      <c r="C8" s="31">
        <v>11034</v>
      </c>
      <c r="D8" s="32">
        <v>662</v>
      </c>
      <c r="E8" s="33">
        <f t="shared" ref="E8:E11" si="0">100*(D8/C8)</f>
        <v>5.9996374841399307</v>
      </c>
      <c r="F8" s="31">
        <v>282</v>
      </c>
      <c r="G8" s="32">
        <v>23</v>
      </c>
      <c r="H8" s="33">
        <f>100*(G8/F8)</f>
        <v>8.1560283687943276</v>
      </c>
      <c r="I8" s="51">
        <v>53</v>
      </c>
      <c r="J8" s="52">
        <v>4</v>
      </c>
      <c r="K8" s="53">
        <f t="shared" ref="K8:K11" si="1">100*(J8/I8)</f>
        <v>7.5471698113207548</v>
      </c>
      <c r="L8" s="51">
        <v>33</v>
      </c>
      <c r="M8" s="52">
        <v>4</v>
      </c>
      <c r="N8" s="54">
        <f t="shared" ref="N8:N11" si="2">100*(M8/L8)</f>
        <v>12.121212121212121</v>
      </c>
      <c r="O8" s="51">
        <v>13</v>
      </c>
      <c r="P8" s="52">
        <v>13</v>
      </c>
      <c r="Q8" s="67">
        <f t="shared" ref="Q8:Q11" si="3">100*(P8/O8)</f>
        <v>100</v>
      </c>
      <c r="R8" s="79">
        <v>12</v>
      </c>
      <c r="S8" s="80">
        <v>12</v>
      </c>
      <c r="T8" s="81">
        <f t="shared" ref="T8:T11" si="4">100*(S8/R8)</f>
        <v>100</v>
      </c>
      <c r="U8" s="89">
        <f t="shared" ref="U8:U11" si="5">SUM(C8,F8,I8,L8,O8, R8)</f>
        <v>11427</v>
      </c>
      <c r="V8" s="90">
        <f t="shared" ref="V8:V10" si="6">SUM(D8,G8,J8,M8,P8,S8)</f>
        <v>718</v>
      </c>
      <c r="W8" s="16">
        <f t="shared" ref="W8:W11" si="7">100*(V8/U8)</f>
        <v>6.2833639625448496</v>
      </c>
    </row>
    <row r="9" spans="1:23" x14ac:dyDescent="0.2">
      <c r="A9" s="93" t="s">
        <v>4</v>
      </c>
      <c r="B9" s="5" t="s">
        <v>2</v>
      </c>
      <c r="C9" s="23">
        <v>12002</v>
      </c>
      <c r="D9" s="24">
        <v>606</v>
      </c>
      <c r="E9" s="34">
        <f t="shared" si="0"/>
        <v>5.0491584735877355</v>
      </c>
      <c r="F9" s="23">
        <v>315</v>
      </c>
      <c r="G9" s="24">
        <v>27</v>
      </c>
      <c r="H9" s="34">
        <f>100*(G9/F9)</f>
        <v>8.5714285714285712</v>
      </c>
      <c r="I9" s="41">
        <v>57</v>
      </c>
      <c r="J9" s="42">
        <v>32</v>
      </c>
      <c r="K9" s="55">
        <f t="shared" si="1"/>
        <v>56.140350877192979</v>
      </c>
      <c r="L9" s="41">
        <v>35</v>
      </c>
      <c r="M9" s="42">
        <v>4</v>
      </c>
      <c r="N9" s="56">
        <f t="shared" si="2"/>
        <v>11.428571428571429</v>
      </c>
      <c r="O9" s="41">
        <v>12</v>
      </c>
      <c r="P9" s="42">
        <v>0</v>
      </c>
      <c r="Q9" s="68">
        <f t="shared" si="3"/>
        <v>0</v>
      </c>
      <c r="R9" s="71">
        <v>10</v>
      </c>
      <c r="S9" s="72">
        <v>10</v>
      </c>
      <c r="T9" s="82">
        <f t="shared" si="4"/>
        <v>100</v>
      </c>
      <c r="U9" s="6">
        <f t="shared" si="5"/>
        <v>12431</v>
      </c>
      <c r="V9" s="10">
        <f t="shared" si="6"/>
        <v>679</v>
      </c>
      <c r="W9" s="17">
        <f t="shared" si="7"/>
        <v>5.4621510739280827</v>
      </c>
    </row>
    <row r="10" spans="1:23" ht="17" thickBot="1" x14ac:dyDescent="0.25">
      <c r="A10" s="94"/>
      <c r="B10" s="2" t="s">
        <v>3</v>
      </c>
      <c r="C10" s="35">
        <v>12002</v>
      </c>
      <c r="D10" s="36">
        <v>226</v>
      </c>
      <c r="E10" s="37">
        <f t="shared" si="0"/>
        <v>1.8830194967505414</v>
      </c>
      <c r="F10" s="35">
        <v>315</v>
      </c>
      <c r="G10" s="36">
        <v>10</v>
      </c>
      <c r="H10" s="37">
        <f>100*(G10/F10)</f>
        <v>3.1746031746031744</v>
      </c>
      <c r="I10" s="57">
        <v>57</v>
      </c>
      <c r="J10" s="58">
        <v>1</v>
      </c>
      <c r="K10" s="59">
        <f t="shared" si="1"/>
        <v>1.7543859649122806</v>
      </c>
      <c r="L10" s="57">
        <v>35</v>
      </c>
      <c r="M10" s="58">
        <v>5</v>
      </c>
      <c r="N10" s="60">
        <f t="shared" si="2"/>
        <v>14.285714285714285</v>
      </c>
      <c r="O10" s="57">
        <v>12</v>
      </c>
      <c r="P10" s="58">
        <v>11</v>
      </c>
      <c r="Q10" s="69">
        <f t="shared" si="3"/>
        <v>91.666666666666657</v>
      </c>
      <c r="R10" s="83">
        <v>10</v>
      </c>
      <c r="S10" s="84">
        <v>10</v>
      </c>
      <c r="T10" s="85">
        <f t="shared" si="4"/>
        <v>100</v>
      </c>
      <c r="U10" s="91">
        <f t="shared" si="5"/>
        <v>12431</v>
      </c>
      <c r="V10" s="92">
        <f t="shared" si="6"/>
        <v>263</v>
      </c>
      <c r="W10" s="18">
        <f t="shared" si="7"/>
        <v>2.115678545571555</v>
      </c>
    </row>
    <row r="11" spans="1:23" s="22" customFormat="1" ht="17" thickBot="1" x14ac:dyDescent="0.25">
      <c r="A11" s="95" t="s">
        <v>7</v>
      </c>
      <c r="B11" s="96"/>
      <c r="C11" s="38">
        <v>13126</v>
      </c>
      <c r="D11" s="39">
        <v>2722</v>
      </c>
      <c r="E11" s="40">
        <f t="shared" si="0"/>
        <v>20.737467621514551</v>
      </c>
      <c r="F11" s="38">
        <v>335</v>
      </c>
      <c r="G11" s="39">
        <v>88</v>
      </c>
      <c r="H11" s="40">
        <f>100*(G11/F11)</f>
        <v>26.268656716417908</v>
      </c>
      <c r="I11" s="61">
        <v>62</v>
      </c>
      <c r="J11" s="62">
        <v>43</v>
      </c>
      <c r="K11" s="63">
        <f t="shared" si="1"/>
        <v>69.354838709677423</v>
      </c>
      <c r="L11" s="61">
        <v>44</v>
      </c>
      <c r="M11" s="62">
        <v>16</v>
      </c>
      <c r="N11" s="64">
        <f t="shared" si="2"/>
        <v>36.363636363636367</v>
      </c>
      <c r="O11" s="61">
        <v>15</v>
      </c>
      <c r="P11" s="62">
        <v>14</v>
      </c>
      <c r="Q11" s="70">
        <f t="shared" si="3"/>
        <v>93.333333333333329</v>
      </c>
      <c r="R11" s="86">
        <v>12</v>
      </c>
      <c r="S11" s="87">
        <v>12</v>
      </c>
      <c r="T11" s="88">
        <f t="shared" si="4"/>
        <v>100</v>
      </c>
      <c r="U11" s="7">
        <f t="shared" si="5"/>
        <v>13594</v>
      </c>
      <c r="V11" s="20">
        <f>SUM(D11,G11,J11,M11,P11,S11)</f>
        <v>2895</v>
      </c>
      <c r="W11" s="21">
        <f t="shared" si="7"/>
        <v>21.29616007061939</v>
      </c>
    </row>
    <row r="12" spans="1:23" x14ac:dyDescent="0.2">
      <c r="K12" s="19"/>
    </row>
  </sheetData>
  <mergeCells count="14">
    <mergeCell ref="C3:H3"/>
    <mergeCell ref="I3:Q3"/>
    <mergeCell ref="A4:B6"/>
    <mergeCell ref="C4:E5"/>
    <mergeCell ref="F4:N4"/>
    <mergeCell ref="O4:Q5"/>
    <mergeCell ref="A9:A10"/>
    <mergeCell ref="A11:B11"/>
    <mergeCell ref="R4:T5"/>
    <mergeCell ref="U4:W5"/>
    <mergeCell ref="F5:H5"/>
    <mergeCell ref="I5:K5"/>
    <mergeCell ref="L5:N5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San Roman</dc:creator>
  <cp:lastModifiedBy>Adrianna San Roman</cp:lastModifiedBy>
  <dcterms:created xsi:type="dcterms:W3CDTF">2023-05-08T17:05:18Z</dcterms:created>
  <dcterms:modified xsi:type="dcterms:W3CDTF">2023-05-31T16:06:55Z</dcterms:modified>
</cp:coreProperties>
</file>